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8996" windowHeight="15675" tabRatio="659" activeTab="0"/>
  </bookViews>
  <sheets>
    <sheet name="Intro" sheetId="11" r:id="rId1"/>
    <sheet name="Consolidated" sheetId="10" r:id="rId2"/>
    <sheet name="Input Sheet" sheetId="2" r:id="rId3"/>
    <sheet name="CEO Awards" sheetId="1" r:id="rId4"/>
    <sheet name="New year Party" sheetId="3" r:id="rId5"/>
    <sheet name="Xmas Party" sheetId="4" r:id="rId6"/>
    <sheet name="Team Bonding" sheetId="5" r:id="rId7"/>
    <sheet name="Easter Party" sheetId="6" r:id="rId8"/>
    <sheet name="Gala" sheetId="9" r:id="rId9"/>
    <sheet name="Valentines" sheetId="7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<sst xmlns="http://schemas.openxmlformats.org/spreadsheetml/2006/main" count="212" uniqueCount="54">
  <si>
    <t>Description</t>
  </si>
  <si>
    <t>Tables and Chairs rental</t>
  </si>
  <si>
    <t>DJ</t>
  </si>
  <si>
    <t>Audio Equpment</t>
  </si>
  <si>
    <t>Photographer</t>
  </si>
  <si>
    <t>Publicity Shirts</t>
  </si>
  <si>
    <t>Videographer</t>
  </si>
  <si>
    <t>Food &amp; Venue</t>
  </si>
  <si>
    <t>Venue Rental</t>
  </si>
  <si>
    <t>Media</t>
  </si>
  <si>
    <t>Celebrity Santa</t>
  </si>
  <si>
    <t>Food &amp; Drinks</t>
  </si>
  <si>
    <t>Others</t>
  </si>
  <si>
    <t>Bouncing Castle Rental</t>
  </si>
  <si>
    <t>Number of Children</t>
  </si>
  <si>
    <t>Food &amp; Drinks target cost per child</t>
  </si>
  <si>
    <t>Chair rental cost per child</t>
  </si>
  <si>
    <t>Venue rental</t>
  </si>
  <si>
    <t>Audio Equipment cost</t>
  </si>
  <si>
    <t>Cost per Publicity Shirts</t>
  </si>
  <si>
    <t>Number of Publicity Shirts</t>
  </si>
  <si>
    <t>Total Cost</t>
  </si>
  <si>
    <t>Table rental per unit (10 per table)</t>
  </si>
  <si>
    <t>SP of Publicity Shirts</t>
  </si>
  <si>
    <t>Contribution Needed</t>
  </si>
  <si>
    <t>Logistics</t>
  </si>
  <si>
    <t>Logistics to Venue</t>
  </si>
  <si>
    <t>Te</t>
  </si>
  <si>
    <t>New Year Party</t>
  </si>
  <si>
    <t>Team Bonding</t>
  </si>
  <si>
    <t>Valentines</t>
  </si>
  <si>
    <t>Gala</t>
  </si>
  <si>
    <t>Xmas party</t>
  </si>
  <si>
    <t>Expected Inflow</t>
  </si>
  <si>
    <t>Easter Party</t>
  </si>
  <si>
    <t>Amount ($)</t>
  </si>
  <si>
    <t>Ceo Awards</t>
  </si>
  <si>
    <t>No of Attendees</t>
  </si>
  <si>
    <t>Attendees Estimate</t>
  </si>
  <si>
    <t>Post:</t>
  </si>
  <si>
    <t>Author</t>
  </si>
  <si>
    <t>ModelsbyTalias</t>
  </si>
  <si>
    <t>Website</t>
  </si>
  <si>
    <t>www.modelsbytalias.com</t>
  </si>
  <si>
    <t>Page Link</t>
  </si>
  <si>
    <t>ü</t>
  </si>
  <si>
    <t>© www.modelsbytalias.com</t>
  </si>
  <si>
    <t>Sum Across Multiple WorkSheets</t>
  </si>
  <si>
    <t>Input Sheet</t>
  </si>
  <si>
    <t>Consolidated Sheet</t>
  </si>
  <si>
    <t>CEO Awards</t>
  </si>
  <si>
    <t>Worksheets</t>
  </si>
  <si>
    <t>Xmas Party</t>
  </si>
  <si>
    <t>https://www.modelsbytalias.com/how-to-sum-across-multiple-worksheets/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</si>
</sst>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&quot;-&quot;"/>
    <numFmt numFmtId="165" formatCode="#,###;\-"/>
    <numFmt numFmtId="166" formatCode="##,##0_-;\(##,##0\);\-_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aven Pro"/>
      <family val="2"/>
    </font>
    <font>
      <b/>
      <sz val="11"/>
      <color theme="1"/>
      <name val="Maven Pro"/>
      <family val="2"/>
    </font>
    <font>
      <sz val="10.5"/>
      <color theme="1"/>
      <name val="Maven Pro"/>
      <family val="2"/>
    </font>
    <font>
      <b/>
      <sz val="10"/>
      <color theme="1"/>
      <name val="Maven Pro"/>
      <family val="2"/>
    </font>
    <font>
      <sz val="9"/>
      <color rgb="FF000000"/>
      <name val="Maven Pro"/>
      <family val="2"/>
    </font>
    <font>
      <sz val="8"/>
      <color theme="1"/>
      <name val="Maven Pro"/>
      <family val="2"/>
    </font>
    <font>
      <sz val="8"/>
      <color rgb="FF000000"/>
      <name val="Maven Pro"/>
      <family val="2"/>
    </font>
    <font>
      <sz val="10"/>
      <color theme="1"/>
      <name val="Maven Pro"/>
      <family val="2"/>
    </font>
    <font>
      <b/>
      <sz val="10.5"/>
      <color theme="1"/>
      <name val="Maven Pro"/>
      <family val="2"/>
    </font>
    <font>
      <b/>
      <sz val="10.5"/>
      <color rgb="FFC00000"/>
      <name val="Maven Pro"/>
      <family val="2"/>
    </font>
    <font>
      <b/>
      <sz val="10"/>
      <color theme="0"/>
      <name val="Maven Pro"/>
      <family val="2"/>
    </font>
    <font>
      <sz val="10"/>
      <color theme="1"/>
      <name val="Calibri"/>
      <family val="2"/>
      <scheme val="minor"/>
    </font>
    <font>
      <b/>
      <sz val="9"/>
      <color theme="0"/>
      <name val="Maven Pro"/>
      <family val="2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  <font>
      <b/>
      <sz val="8"/>
      <color theme="0"/>
      <name val="Maven Pro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4F62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6848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/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/>
      <right/>
      <top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</cellStyleXfs>
  <cellXfs count="68">
    <xf numFmtId="0" fontId="0" fillId="0" borderId="0" xfId="0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9" fontId="7" fillId="0" borderId="2" xfId="15" applyFont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/>
    <xf numFmtId="165" fontId="6" fillId="0" borderId="0" xfId="0" applyNumberFormat="1" applyFont="1" applyAlignment="1">
      <alignment horizontal="center" vertical="center"/>
    </xf>
    <xf numFmtId="0" fontId="5" fillId="0" borderId="2" xfId="0" applyFont="1" applyBorder="1"/>
    <xf numFmtId="0" fontId="0" fillId="0" borderId="2" xfId="0" applyBorder="1"/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5" xfId="0" applyBorder="1"/>
    <xf numFmtId="166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0" fontId="10" fillId="0" borderId="0" xfId="0" applyFont="1"/>
    <xf numFmtId="164" fontId="10" fillId="0" borderId="0" xfId="0" applyNumberFormat="1" applyFont="1" applyAlignment="1">
      <alignment horizontal="center"/>
    </xf>
    <xf numFmtId="0" fontId="0" fillId="0" borderId="6" xfId="0" applyBorder="1"/>
    <xf numFmtId="0" fontId="0" fillId="0" borderId="4" xfId="0" applyBorder="1"/>
    <xf numFmtId="0" fontId="4" fillId="0" borderId="3" xfId="0" applyFont="1" applyBorder="1"/>
    <xf numFmtId="0" fontId="0" fillId="0" borderId="7" xfId="0" applyBorder="1"/>
    <xf numFmtId="0" fontId="4" fillId="0" borderId="8" xfId="0" applyFont="1" applyBorder="1"/>
    <xf numFmtId="0" fontId="4" fillId="0" borderId="5" xfId="0" applyFont="1" applyBorder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0" fillId="5" borderId="0" xfId="0" applyFill="1"/>
    <xf numFmtId="0" fontId="0" fillId="5" borderId="0" xfId="0" applyFill="1" applyProtection="1">
      <protection locked="0"/>
    </xf>
    <xf numFmtId="0" fontId="16" fillId="5" borderId="0" xfId="0" applyFont="1" applyFill="1"/>
    <xf numFmtId="0" fontId="17" fillId="0" borderId="0" xfId="0" applyFont="1"/>
    <xf numFmtId="0" fontId="18" fillId="0" borderId="0" xfId="0" applyFont="1"/>
    <xf numFmtId="0" fontId="16" fillId="0" borderId="0" xfId="0" applyFont="1"/>
    <xf numFmtId="0" fontId="19" fillId="0" borderId="0" xfId="0" applyFont="1"/>
    <xf numFmtId="0" fontId="20" fillId="0" borderId="0" xfId="0" applyFont="1"/>
    <xf numFmtId="0" fontId="21" fillId="0" borderId="0" xfId="21" applyAlignment="1" applyProtection="1">
      <alignment/>
      <protection/>
    </xf>
    <xf numFmtId="0" fontId="22" fillId="0" borderId="0" xfId="0" applyFont="1"/>
    <xf numFmtId="0" fontId="16" fillId="0" borderId="0" xfId="0" applyFont="1" applyAlignment="1">
      <alignment vertical="center"/>
    </xf>
    <xf numFmtId="0" fontId="23" fillId="6" borderId="11" xfId="0" applyFont="1" applyFill="1" applyBorder="1" applyAlignment="1">
      <alignment horizontal="center"/>
    </xf>
    <xf numFmtId="0" fontId="24" fillId="0" borderId="0" xfId="0" applyFont="1"/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wrapText="1"/>
    </xf>
    <xf numFmtId="0" fontId="26" fillId="5" borderId="0" xfId="0" applyFont="1" applyFill="1"/>
    <xf numFmtId="0" fontId="25" fillId="5" borderId="0" xfId="0" applyFont="1" applyFill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2" fillId="7" borderId="0" xfId="0" applyNumberFormat="1" applyFont="1" applyFill="1" applyAlignment="1">
      <alignment horizontal="left"/>
    </xf>
    <xf numFmtId="165" fontId="6" fillId="8" borderId="9" xfId="0" applyNumberFormat="1" applyFont="1" applyFill="1" applyBorder="1" applyAlignment="1">
      <alignment horizontal="center" vertical="center"/>
    </xf>
    <xf numFmtId="165" fontId="6" fillId="8" borderId="12" xfId="0" applyNumberFormat="1" applyFont="1" applyFill="1" applyBorder="1" applyAlignment="1">
      <alignment horizontal="center" vertical="center"/>
    </xf>
    <xf numFmtId="0" fontId="27" fillId="5" borderId="0" xfId="20" applyFont="1" applyFill="1" applyAlignment="1" applyProtection="1">
      <alignment horizontal="left" vertical="center"/>
      <protection/>
    </xf>
    <xf numFmtId="0" fontId="27" fillId="5" borderId="0" xfId="21" applyFont="1" applyFill="1" applyAlignment="1" applyProtection="1">
      <alignment horizontal="left" vertical="center"/>
      <protection/>
    </xf>
    <xf numFmtId="165" fontId="14" fillId="9" borderId="13" xfId="0" applyNumberFormat="1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left"/>
    </xf>
    <xf numFmtId="165" fontId="6" fillId="0" borderId="15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8" borderId="16" xfId="0" applyNumberFormat="1" applyFont="1" applyFill="1" applyBorder="1" applyAlignment="1">
      <alignment horizontal="center" vertical="center"/>
    </xf>
    <xf numFmtId="165" fontId="6" fillId="8" borderId="1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microsoft.com/office/2017/10/relationships/person" Target="persons/person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lumFes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Input Sheet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19</xdr:row>
      <xdr:rowOff>190500</xdr:rowOff>
    </xdr:from>
    <xdr:to>
      <xdr:col>4</xdr:col>
      <xdr:colOff>9525</xdr:colOff>
      <xdr:row>20</xdr:row>
      <xdr:rowOff>0</xdr:rowOff>
    </xdr:to>
    <xdr:sp macro="" textlink="">
      <xdr:nvSpPr>
        <xdr:cNvPr id="2" name="Rectangle 1">
          <a:hlinkClick r:id="rId1"/>
        </xdr:cNvPr>
        <xdr:cNvSpPr/>
      </xdr:nvSpPr>
      <xdr:spPr>
        <a:xfrm>
          <a:off x="3467100" y="3810000"/>
          <a:ext cx="971550" cy="0"/>
        </a:xfrm>
        <a:prstGeom prst="rect">
          <a:avLst/>
        </a:prstGeom>
        <a:solidFill>
          <a:srgbClr val="4A726E"/>
        </a:solidFill>
        <a:ln>
          <a:solidFill>
            <a:srgbClr val="4A726E"/>
          </a:solidFill>
          <a:prstDash val="sysDot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latin typeface="Maven Pro" panose="02000000000000000000" pitchFamily="2" charset="0"/>
            </a:rPr>
            <a:t>Output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66675</xdr:rowOff>
    </xdr:from>
    <xdr:to>
      <xdr:col>2</xdr:col>
      <xdr:colOff>695325</xdr:colOff>
      <xdr:row>3</xdr:row>
      <xdr:rowOff>104775</xdr:rowOff>
    </xdr:to>
    <xdr:sp macro="" textlink="">
      <xdr:nvSpPr>
        <xdr:cNvPr id="2" name="Arrow: Pentagon 1">
          <a:hlinkClick r:id="rId1"/>
        </xdr:cNvPr>
        <xdr:cNvSpPr/>
      </xdr:nvSpPr>
      <xdr:spPr>
        <a:xfrm>
          <a:off x="600075" y="66675"/>
          <a:ext cx="1076325" cy="228600"/>
        </a:xfrm>
        <a:prstGeom prst="homePlate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800" b="1">
              <a:latin typeface="Maven Pro" panose="02000000000000000000" pitchFamily="2" charset="0"/>
            </a:rPr>
            <a:t>Go back to Input sheet &gt;&gt;</a:t>
          </a:r>
        </a:p>
        <a:p>
          <a:pPr algn="l"/>
          <a:endParaRPr lang="en-US" sz="11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how-to-sum-across-multiple-worksheets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C60D-BC57-4C6F-A90E-19433B669A87}">
  <dimension ref="A2:G31"/>
  <sheetViews>
    <sheetView showGridLines="0" tabSelected="1" workbookViewId="0" topLeftCell="A1">
      <selection activeCell="D13" sqref="D13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85" customHeight="1"/>
    <row r="2" spans="1:7" ht="14.25">
      <c r="A2" s="38"/>
      <c r="B2" s="38"/>
      <c r="C2" s="38"/>
      <c r="D2" s="39"/>
      <c r="E2" s="38"/>
      <c r="F2" s="38"/>
      <c r="G2" s="38"/>
    </row>
    <row r="3" spans="1:7" ht="15.4">
      <c r="A3" s="40"/>
      <c r="B3" s="41" t="s">
        <v>39</v>
      </c>
      <c r="C3" s="41"/>
      <c r="D3" s="42" t="s">
        <v>47</v>
      </c>
      <c r="E3" s="43"/>
      <c r="F3" s="43"/>
      <c r="G3" s="40"/>
    </row>
    <row r="4" spans="1:7" ht="5" customHeight="1">
      <c r="A4" s="40"/>
      <c r="B4" s="41"/>
      <c r="C4" s="41"/>
      <c r="D4" s="42"/>
      <c r="E4" s="43"/>
      <c r="F4" s="43"/>
      <c r="G4" s="40"/>
    </row>
    <row r="5" spans="1:7" ht="14.25">
      <c r="A5" s="40"/>
      <c r="B5" s="43" t="s">
        <v>40</v>
      </c>
      <c r="C5" s="43"/>
      <c r="D5" s="44" t="s">
        <v>41</v>
      </c>
      <c r="E5" s="43"/>
      <c r="F5" s="43"/>
      <c r="G5" s="40"/>
    </row>
    <row r="6" spans="1:7" ht="14.25">
      <c r="A6" s="40"/>
      <c r="B6" s="45" t="s">
        <v>42</v>
      </c>
      <c r="C6" s="43"/>
      <c r="D6" s="46" t="s">
        <v>43</v>
      </c>
      <c r="E6" s="43"/>
      <c r="F6" s="43"/>
      <c r="G6" s="40"/>
    </row>
    <row r="7" spans="1:7" ht="14.25">
      <c r="A7" s="40"/>
      <c r="B7" s="45" t="s">
        <v>44</v>
      </c>
      <c r="C7" s="43"/>
      <c r="D7" s="46" t="s">
        <v>53</v>
      </c>
      <c r="E7" s="43"/>
      <c r="F7" s="43"/>
      <c r="G7" s="40"/>
    </row>
    <row r="8" spans="1:7" ht="14.25">
      <c r="A8" s="40"/>
      <c r="B8" s="43"/>
      <c r="C8" s="43"/>
      <c r="D8" s="47"/>
      <c r="E8" s="43"/>
      <c r="F8" s="43"/>
      <c r="G8" s="40"/>
    </row>
    <row r="9" spans="1:7" ht="14.25">
      <c r="A9" s="38"/>
      <c r="B9" s="43"/>
      <c r="C9" s="43"/>
      <c r="D9" s="45"/>
      <c r="G9" s="38"/>
    </row>
    <row r="10" spans="1:7" ht="14.25">
      <c r="A10" s="38"/>
      <c r="B10" s="48" t="s">
        <v>51</v>
      </c>
      <c r="C10" s="48"/>
      <c r="D10" s="45"/>
      <c r="G10" s="38"/>
    </row>
    <row r="11" spans="1:7" ht="15.4">
      <c r="A11" s="38"/>
      <c r="B11" s="48"/>
      <c r="C11" s="49" t="s">
        <v>45</v>
      </c>
      <c r="D11" s="50" t="s">
        <v>49</v>
      </c>
      <c r="G11" s="38"/>
    </row>
    <row r="12" spans="1:7" ht="7.05" customHeight="1">
      <c r="A12" s="38"/>
      <c r="B12" s="48"/>
      <c r="C12" s="48"/>
      <c r="D12" s="50"/>
      <c r="G12" s="38"/>
    </row>
    <row r="13" spans="1:7" ht="15.4">
      <c r="A13" s="38"/>
      <c r="B13" s="48"/>
      <c r="C13" s="49" t="s">
        <v>45</v>
      </c>
      <c r="D13" s="50" t="s">
        <v>48</v>
      </c>
      <c r="G13" s="38"/>
    </row>
    <row r="14" spans="1:7" ht="7.05" customHeight="1">
      <c r="A14" s="38"/>
      <c r="B14" s="48"/>
      <c r="C14" s="48"/>
      <c r="D14" s="50"/>
      <c r="G14" s="38"/>
    </row>
    <row r="15" spans="1:7" ht="15.4">
      <c r="A15" s="38"/>
      <c r="B15" s="48"/>
      <c r="C15" s="49" t="s">
        <v>45</v>
      </c>
      <c r="D15" s="50" t="s">
        <v>50</v>
      </c>
      <c r="G15" s="38"/>
    </row>
    <row r="16" spans="1:7" ht="7.05" customHeight="1">
      <c r="A16" s="38"/>
      <c r="B16" s="48"/>
      <c r="C16" s="48"/>
      <c r="D16" s="50"/>
      <c r="G16" s="38"/>
    </row>
    <row r="17" spans="1:7" ht="15.4">
      <c r="A17" s="38"/>
      <c r="B17" s="48"/>
      <c r="C17" s="49" t="s">
        <v>45</v>
      </c>
      <c r="D17" s="50" t="s">
        <v>28</v>
      </c>
      <c r="G17" s="38"/>
    </row>
    <row r="18" spans="1:7" ht="7.15" customHeight="1">
      <c r="A18" s="38"/>
      <c r="B18" s="48"/>
      <c r="C18" s="48"/>
      <c r="D18" s="50"/>
      <c r="G18" s="38"/>
    </row>
    <row r="19" spans="1:7" ht="15.4">
      <c r="A19" s="38"/>
      <c r="B19" s="43"/>
      <c r="C19" s="49" t="s">
        <v>45</v>
      </c>
      <c r="D19" s="50" t="s">
        <v>52</v>
      </c>
      <c r="G19" s="38"/>
    </row>
    <row r="20" spans="1:7" ht="7.15" customHeight="1">
      <c r="A20" s="38"/>
      <c r="B20" s="48"/>
      <c r="C20" s="48"/>
      <c r="D20" s="51"/>
      <c r="G20" s="38"/>
    </row>
    <row r="21" spans="1:7" ht="15.4">
      <c r="A21" s="38"/>
      <c r="C21" s="49" t="s">
        <v>45</v>
      </c>
      <c r="D21" s="50" t="s">
        <v>29</v>
      </c>
      <c r="G21" s="38"/>
    </row>
    <row r="22" spans="1:7" ht="7.15" customHeight="1">
      <c r="A22" s="38"/>
      <c r="C22" s="55"/>
      <c r="D22" s="50"/>
      <c r="G22" s="38"/>
    </row>
    <row r="23" spans="1:7" ht="15.4">
      <c r="A23" s="38"/>
      <c r="C23" s="49" t="s">
        <v>45</v>
      </c>
      <c r="D23" s="50" t="s">
        <v>34</v>
      </c>
      <c r="G23" s="38"/>
    </row>
    <row r="24" spans="1:7" ht="7.15" customHeight="1">
      <c r="A24" s="38"/>
      <c r="C24" s="55"/>
      <c r="D24" s="50"/>
      <c r="G24" s="38"/>
    </row>
    <row r="25" spans="1:7" ht="15.4">
      <c r="A25" s="38"/>
      <c r="C25" s="49" t="s">
        <v>45</v>
      </c>
      <c r="D25" s="50" t="s">
        <v>31</v>
      </c>
      <c r="G25" s="38"/>
    </row>
    <row r="26" spans="1:7" ht="7.15" customHeight="1">
      <c r="A26" s="38"/>
      <c r="C26" s="55"/>
      <c r="D26" s="50"/>
      <c r="G26" s="38"/>
    </row>
    <row r="27" spans="1:7" ht="15.4">
      <c r="A27" s="38"/>
      <c r="C27" s="49" t="s">
        <v>45</v>
      </c>
      <c r="D27" s="50" t="s">
        <v>30</v>
      </c>
      <c r="G27" s="38"/>
    </row>
    <row r="28" spans="1:7" ht="15.4">
      <c r="A28" s="38"/>
      <c r="C28" s="55"/>
      <c r="D28" s="50"/>
      <c r="G28" s="38"/>
    </row>
    <row r="29" spans="1:7" ht="15.4">
      <c r="A29" s="38"/>
      <c r="C29" s="55"/>
      <c r="D29" s="50"/>
      <c r="G29" s="38"/>
    </row>
    <row r="30" spans="1:7" ht="14.25">
      <c r="A30" s="38"/>
      <c r="D30" s="52"/>
      <c r="G30" s="38"/>
    </row>
    <row r="31" spans="1:7" ht="14.25">
      <c r="A31" s="38"/>
      <c r="B31" s="53" t="s">
        <v>46</v>
      </c>
      <c r="C31" s="53"/>
      <c r="D31" s="54"/>
      <c r="E31" s="38"/>
      <c r="F31" s="38"/>
      <c r="G31" s="38"/>
    </row>
    <row r="32" ht="14.25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/>
    <row r="42" ht="14.25" hidden="1"/>
    <row r="43" ht="14.25" hidden="1"/>
    <row r="44" ht="14.25" hidden="1"/>
    <row r="45" ht="14.25" hidden="1"/>
    <row r="46" ht="14.25" hidden="1"/>
    <row r="47" ht="14.25" hidden="1"/>
  </sheetData>
  <hyperlinks>
    <hyperlink ref="D6" r:id="rId1" display="http://www.modelsbytalias.com/"/>
    <hyperlink ref="D7" r:id="rId2" display="https://www.modelsbytalias.com/how-to-sum-across-multiple-worksheets/"/>
    <hyperlink ref="D11" location="Consolidated!A1" display="Consolidated Sheet"/>
    <hyperlink ref="D19" location="'Xmas Party'!A1" display="Xmas Party"/>
    <hyperlink ref="D15" location="'CEO Awards'!A1" display="CEO Awards"/>
    <hyperlink ref="D17" location="'New year Party'!A1" display="New Year Party"/>
    <hyperlink ref="D21" location="'Team Bonding'!A1" display="Team Bonding"/>
    <hyperlink ref="D13" location="'Input Sheet'!A1" display="Input Sheet"/>
    <hyperlink ref="D23" location="'Easter Party'!A1" display="Easter Party"/>
    <hyperlink ref="D25" location="Gala!A1" display="Gala"/>
    <hyperlink ref="D27" location="Valentines!A1" display="Valentin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4A15-43DF-4175-B36A-1942E1ED67D6}">
  <dimension ref="B2:T33"/>
  <sheetViews>
    <sheetView showGridLines="0" zoomScale="80" zoomScaleNormal="80" workbookViewId="0" topLeftCell="A1">
      <selection activeCell="D8" sqref="D8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Valentines Budget</v>
      </c>
      <c r="C5" s="57"/>
      <c r="D5" s="57"/>
      <c r="E5" s="57"/>
      <c r="T5" t="str">
        <f ca="1">CONCATENATE(MID(CELL("filename",A2),FIND("]",CELL("filename",A2))+1,255))</f>
        <v>Valentines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214000</v>
      </c>
      <c r="E7" s="9"/>
    </row>
    <row r="8" spans="2:5" ht="15">
      <c r="B8" s="12"/>
      <c r="C8" s="21" t="s">
        <v>8</v>
      </c>
      <c r="D8" s="20">
        <f>'Input Sheet'!C8</f>
        <v>0</v>
      </c>
      <c r="E8" s="9"/>
    </row>
    <row r="9" spans="2:5" ht="15">
      <c r="B9" s="12"/>
      <c r="C9" s="21" t="s">
        <v>11</v>
      </c>
      <c r="D9" s="20">
        <f ca="1">D28*'Input Sheet'!C5</f>
        <v>150000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64000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349000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249000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300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2E10-06BE-466C-A72E-CBB4D058797C}">
  <sheetPr>
    <tabColor rgb="FF006848"/>
  </sheetPr>
  <dimension ref="B2:T33"/>
  <sheetViews>
    <sheetView showGridLines="0" zoomScale="80" zoomScaleNormal="80" workbookViewId="0" topLeftCell="A1">
      <selection activeCell="B4" sqref="B4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Consolidated Budget</v>
      </c>
      <c r="C5" s="57"/>
      <c r="D5" s="57"/>
      <c r="E5" s="57"/>
      <c r="T5" t="str">
        <f ca="1">CONCATENATE(MID(CELL("filename",A2),FIND("]",CELL("filename",A2))+1,255))</f>
        <v>Consolidated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1298300</v>
      </c>
      <c r="E7" s="9"/>
    </row>
    <row r="8" spans="2:5" ht="15">
      <c r="B8" s="12"/>
      <c r="C8" s="21" t="s">
        <v>8</v>
      </c>
      <c r="D8" s="20">
        <f>SUM('CEO Awards:Valentines'!D8)</f>
        <v>205000</v>
      </c>
      <c r="E8" s="9"/>
    </row>
    <row r="9" spans="2:5" ht="15">
      <c r="B9" s="12"/>
      <c r="C9" s="21" t="s">
        <v>11</v>
      </c>
      <c r="D9" s="20">
        <f ca="1">SUM('CEO Awards:Valentines'!D9)</f>
        <v>765000</v>
      </c>
      <c r="E9" s="26"/>
    </row>
    <row r="10" spans="2:5" ht="15">
      <c r="B10" s="12"/>
      <c r="C10" s="21" t="s">
        <v>1</v>
      </c>
      <c r="D10" s="20">
        <f ca="1">SUM('CEO Awards:Valentines'!D10)</f>
        <v>328300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385000</v>
      </c>
      <c r="E12" s="26"/>
    </row>
    <row r="13" spans="2:5" ht="15">
      <c r="B13" s="12"/>
      <c r="C13" s="21" t="s">
        <v>2</v>
      </c>
      <c r="D13" s="20">
        <f>SUM('CEO Awards:Valentines'!D13)</f>
        <v>70000</v>
      </c>
      <c r="E13" s="26"/>
    </row>
    <row r="14" spans="2:5" ht="15">
      <c r="B14" s="12"/>
      <c r="C14" s="21" t="s">
        <v>3</v>
      </c>
      <c r="D14" s="20">
        <f>SUM('CEO Awards:Valentines'!D14)</f>
        <v>35000</v>
      </c>
      <c r="E14" s="26"/>
    </row>
    <row r="15" spans="2:5" ht="15">
      <c r="B15" s="12"/>
      <c r="C15" s="21" t="s">
        <v>4</v>
      </c>
      <c r="D15" s="20">
        <f>SUM('CEO Awards:Valentines'!D15)</f>
        <v>140000</v>
      </c>
      <c r="E15" s="26"/>
    </row>
    <row r="16" spans="2:5" ht="15">
      <c r="B16" s="12"/>
      <c r="C16" s="21" t="s">
        <v>6</v>
      </c>
      <c r="D16" s="20">
        <f>SUM('CEO Awards:Valentines'!D16)</f>
        <v>140000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585000</v>
      </c>
      <c r="E18" s="26"/>
    </row>
    <row r="19" spans="2:5" ht="15">
      <c r="B19" s="12"/>
      <c r="C19" s="21" t="s">
        <v>5</v>
      </c>
      <c r="D19" s="20">
        <f>SUM('CEO Awards:Valentines'!D19)</f>
        <v>350000</v>
      </c>
      <c r="E19" s="26"/>
    </row>
    <row r="20" spans="2:5" ht="15">
      <c r="B20" s="12"/>
      <c r="C20" s="21" t="s">
        <v>10</v>
      </c>
      <c r="D20" s="20">
        <f>SUM('CEO Awards:Valentines'!D20)</f>
        <v>25000</v>
      </c>
      <c r="E20" s="26"/>
    </row>
    <row r="21" spans="2:5" ht="15">
      <c r="B21" s="12"/>
      <c r="C21" s="21" t="s">
        <v>13</v>
      </c>
      <c r="D21" s="20">
        <f>SUM('CEO Awards:Valentines'!D21)</f>
        <v>70000</v>
      </c>
      <c r="E21" s="26"/>
    </row>
    <row r="22" spans="2:5" ht="15">
      <c r="B22" s="12"/>
      <c r="C22" s="21" t="s">
        <v>25</v>
      </c>
      <c r="D22" s="20">
        <f>SUM('CEO Awards:Valentines'!D22)</f>
        <v>140000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2268300</v>
      </c>
      <c r="E24" s="26"/>
    </row>
    <row r="25" spans="2:5" ht="15">
      <c r="B25" s="12"/>
      <c r="C25" s="22" t="s">
        <v>33</v>
      </c>
      <c r="D25" s="20">
        <f>SUM('CEO Awards:Valentines'!D25)</f>
        <v>700000</v>
      </c>
      <c r="E25" s="26"/>
    </row>
    <row r="26" spans="2:5" ht="15">
      <c r="B26" s="12"/>
      <c r="C26" s="30" t="s">
        <v>24</v>
      </c>
      <c r="D26" s="31">
        <f ca="1">D24-D25</f>
        <v>1568300</v>
      </c>
      <c r="E26" s="26"/>
    </row>
    <row r="27" spans="2:5" ht="15">
      <c r="B27" s="12"/>
      <c r="C27" s="22"/>
      <c r="D27" s="20"/>
      <c r="E27" s="26"/>
    </row>
    <row r="28" spans="2:5" ht="15">
      <c r="B28" s="12"/>
      <c r="C28" s="22" t="s">
        <v>37</v>
      </c>
      <c r="D28" s="20">
        <f ca="1">SUM('CEO Awards:Valentines'!D28)</f>
        <v>1530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E27F-6D9E-4044-9D45-9BDE6DCB995F}">
  <sheetPr>
    <tabColor rgb="FFFF0000"/>
  </sheetPr>
  <dimension ref="B1:P18"/>
  <sheetViews>
    <sheetView showGridLines="0" zoomScale="90" zoomScaleNormal="90" workbookViewId="0" topLeftCell="A1">
      <selection activeCell="D27" sqref="D27"/>
    </sheetView>
  </sheetViews>
  <sheetFormatPr defaultColWidth="9.140625" defaultRowHeight="15"/>
  <cols>
    <col min="2" max="2" width="28.7109375" style="0" customWidth="1"/>
    <col min="3" max="4" width="14.28125" style="0" customWidth="1"/>
    <col min="5" max="5" width="3.140625" style="0" customWidth="1"/>
    <col min="6" max="10" width="14.28125" style="0" customWidth="1"/>
    <col min="11" max="11" width="14.57421875" style="0" customWidth="1"/>
    <col min="12" max="12" width="14.00390625" style="0" customWidth="1"/>
    <col min="15" max="15" width="9.7109375" style="0" customWidth="1"/>
    <col min="16" max="16" width="13.140625" style="0" customWidth="1"/>
  </cols>
  <sheetData>
    <row r="1" spans="2:4" ht="15">
      <c r="B1" s="60" t="str">
        <f ca="1">HYPERLINK("#"&amp;CELL("address",INDEX(Intro!$D:$D,MATCH("Input Sheet",Intro!$D:$D,0))),"Return to Intro")</f>
        <v>Return to Intro</v>
      </c>
      <c r="C1" s="61"/>
      <c r="D1" s="61"/>
    </row>
    <row r="2" spans="2:4" ht="15">
      <c r="B2" s="63" t="str">
        <f ca="1">MID(CELL("filename",A2),FIND("]",CELL("filename",A2))+1,255)</f>
        <v>Input Sheet</v>
      </c>
      <c r="C2" s="63"/>
      <c r="D2" s="63"/>
    </row>
    <row r="3" spans="2:14" ht="15">
      <c r="B3" s="11"/>
      <c r="C3" s="64"/>
      <c r="D3" s="65"/>
      <c r="E3" s="18"/>
      <c r="F3" s="10"/>
      <c r="G3" s="10"/>
      <c r="H3" s="62" t="s">
        <v>38</v>
      </c>
      <c r="I3" s="62"/>
      <c r="J3" s="62"/>
      <c r="K3" s="62"/>
      <c r="L3" s="62"/>
      <c r="M3" s="62"/>
      <c r="N3" s="62"/>
    </row>
    <row r="4" spans="2:14" ht="15">
      <c r="B4" s="6" t="s">
        <v>14</v>
      </c>
      <c r="C4" s="66">
        <v>200</v>
      </c>
      <c r="D4" s="67"/>
      <c r="E4" s="9"/>
      <c r="G4" s="32"/>
      <c r="H4" s="35" t="s">
        <v>36</v>
      </c>
      <c r="I4" s="35" t="s">
        <v>28</v>
      </c>
      <c r="J4" s="35" t="s">
        <v>32</v>
      </c>
      <c r="K4" s="35" t="s">
        <v>29</v>
      </c>
      <c r="L4" s="35" t="s">
        <v>34</v>
      </c>
      <c r="M4" s="35" t="s">
        <v>31</v>
      </c>
      <c r="N4" s="35" t="s">
        <v>30</v>
      </c>
    </row>
    <row r="5" spans="2:16" ht="15">
      <c r="B5" s="7" t="s">
        <v>15</v>
      </c>
      <c r="C5" s="58">
        <v>500</v>
      </c>
      <c r="D5" s="58"/>
      <c r="E5" s="9"/>
      <c r="G5" s="32"/>
      <c r="H5" s="34">
        <v>200</v>
      </c>
      <c r="I5" s="34">
        <v>250</v>
      </c>
      <c r="J5" s="34">
        <v>350</v>
      </c>
      <c r="K5" s="34">
        <v>150</v>
      </c>
      <c r="L5" s="34">
        <v>180</v>
      </c>
      <c r="M5" s="34">
        <v>100</v>
      </c>
      <c r="N5" s="34">
        <v>300</v>
      </c>
      <c r="P5" s="34"/>
    </row>
    <row r="6" spans="2:15" ht="15">
      <c r="B6" s="8" t="s">
        <v>16</v>
      </c>
      <c r="C6" s="58">
        <v>200</v>
      </c>
      <c r="D6" s="58"/>
      <c r="E6" s="9"/>
      <c r="H6" s="33"/>
      <c r="I6" s="33"/>
      <c r="J6" s="33"/>
      <c r="K6" s="33"/>
      <c r="L6" s="33"/>
      <c r="M6" s="33"/>
      <c r="N6" s="33"/>
      <c r="O6" s="33"/>
    </row>
    <row r="7" spans="2:5" ht="15">
      <c r="B7" s="8" t="s">
        <v>22</v>
      </c>
      <c r="C7" s="58">
        <v>100</v>
      </c>
      <c r="D7" s="58"/>
      <c r="E7" s="9"/>
    </row>
    <row r="8" spans="2:5" ht="15">
      <c r="B8" s="36" t="s">
        <v>17</v>
      </c>
      <c r="C8" s="58">
        <v>0</v>
      </c>
      <c r="D8" s="58"/>
      <c r="E8" s="9"/>
    </row>
    <row r="9" spans="2:10" ht="15">
      <c r="B9" s="36" t="s">
        <v>2</v>
      </c>
      <c r="C9" s="58">
        <v>10000</v>
      </c>
      <c r="D9" s="58"/>
      <c r="E9" s="15"/>
      <c r="F9" s="10"/>
      <c r="G9" s="10"/>
      <c r="H9" s="10"/>
      <c r="I9" s="10"/>
      <c r="J9" s="10"/>
    </row>
    <row r="10" spans="2:5" ht="15">
      <c r="B10" s="36" t="s">
        <v>18</v>
      </c>
      <c r="C10" s="58">
        <v>5000</v>
      </c>
      <c r="D10" s="58"/>
      <c r="E10" s="9"/>
    </row>
    <row r="11" spans="2:5" ht="15">
      <c r="B11" s="36" t="s">
        <v>4</v>
      </c>
      <c r="C11" s="58">
        <v>20000</v>
      </c>
      <c r="D11" s="58"/>
      <c r="E11" s="9"/>
    </row>
    <row r="12" spans="2:10" ht="15">
      <c r="B12" s="36" t="s">
        <v>6</v>
      </c>
      <c r="C12" s="58">
        <v>20000</v>
      </c>
      <c r="D12" s="58"/>
      <c r="E12" s="16"/>
      <c r="F12" s="13"/>
      <c r="G12" s="13"/>
      <c r="H12" s="13"/>
      <c r="I12" s="13"/>
      <c r="J12" s="13"/>
    </row>
    <row r="13" spans="2:10" ht="15">
      <c r="B13" s="36" t="s">
        <v>19</v>
      </c>
      <c r="C13" s="58">
        <v>2000</v>
      </c>
      <c r="D13" s="58"/>
      <c r="E13" s="16"/>
      <c r="F13" s="13"/>
      <c r="G13" s="13"/>
      <c r="H13" s="13"/>
      <c r="I13" s="13"/>
      <c r="J13" s="13"/>
    </row>
    <row r="14" spans="2:10" ht="15">
      <c r="B14" s="36" t="s">
        <v>20</v>
      </c>
      <c r="C14" s="58">
        <v>25</v>
      </c>
      <c r="D14" s="58"/>
      <c r="E14" s="16"/>
      <c r="F14" s="13"/>
      <c r="G14" s="13"/>
      <c r="H14" s="13"/>
      <c r="I14" s="13"/>
      <c r="J14" s="13"/>
    </row>
    <row r="15" spans="2:10" ht="15">
      <c r="B15" s="36" t="s">
        <v>10</v>
      </c>
      <c r="C15" s="58">
        <v>25000</v>
      </c>
      <c r="D15" s="58"/>
      <c r="E15" s="16"/>
      <c r="F15" s="13"/>
      <c r="G15" s="13"/>
      <c r="H15" s="13"/>
      <c r="I15" s="13"/>
      <c r="J15" s="13"/>
    </row>
    <row r="16" spans="2:10" ht="15">
      <c r="B16" s="36" t="s">
        <v>13</v>
      </c>
      <c r="C16" s="58">
        <v>10000</v>
      </c>
      <c r="D16" s="58"/>
      <c r="E16" s="17"/>
      <c r="F16" s="14"/>
      <c r="G16" s="14"/>
      <c r="H16" s="14"/>
      <c r="I16" s="14"/>
      <c r="J16" s="14"/>
    </row>
    <row r="17" spans="2:10" ht="15">
      <c r="B17" s="36" t="s">
        <v>26</v>
      </c>
      <c r="C17" s="58">
        <v>20000</v>
      </c>
      <c r="D17" s="58"/>
      <c r="E17" s="17"/>
      <c r="F17" s="14"/>
      <c r="G17" s="14"/>
      <c r="H17" s="14"/>
      <c r="I17" s="14"/>
      <c r="J17" s="14"/>
    </row>
    <row r="18" spans="2:5" ht="15">
      <c r="B18" s="37" t="s">
        <v>23</v>
      </c>
      <c r="C18" s="59">
        <v>4000</v>
      </c>
      <c r="D18" s="59"/>
      <c r="E18" s="19"/>
    </row>
  </sheetData>
  <mergeCells count="19">
    <mergeCell ref="B1:D1"/>
    <mergeCell ref="H3:N3"/>
    <mergeCell ref="C7:D7"/>
    <mergeCell ref="C8:D8"/>
    <mergeCell ref="B2:D2"/>
    <mergeCell ref="C3:D3"/>
    <mergeCell ref="C4:D4"/>
    <mergeCell ref="C5:D5"/>
    <mergeCell ref="C6:D6"/>
    <mergeCell ref="C17:D17"/>
    <mergeCell ref="C18:D1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ABD4-02AA-4601-A03D-0B1BF6D41ED1}">
  <dimension ref="B2:T33"/>
  <sheetViews>
    <sheetView showGridLines="0" zoomScale="80" zoomScaleNormal="80" workbookViewId="0" topLeftCell="A1">
      <selection activeCell="D7" sqref="D7:D28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CEO Awards Budget</v>
      </c>
      <c r="C5" s="57"/>
      <c r="D5" s="57"/>
      <c r="E5" s="57"/>
      <c r="T5" t="str">
        <f ca="1">CONCATENATE(MID(CELL("filename",A2),FIND("]",CELL("filename",A2))+1,255))</f>
        <v>CEO Awards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143000</v>
      </c>
      <c r="E7" s="9"/>
    </row>
    <row r="8" spans="2:5" ht="15">
      <c r="B8" s="12"/>
      <c r="C8" s="21" t="s">
        <v>8</v>
      </c>
      <c r="D8" s="20">
        <f>'Input Sheet'!C8</f>
        <v>0</v>
      </c>
      <c r="E8" s="9"/>
    </row>
    <row r="9" spans="2:5" ht="15">
      <c r="B9" s="12"/>
      <c r="C9" s="21" t="s">
        <v>11</v>
      </c>
      <c r="D9" s="20">
        <f ca="1">D28*'Input Sheet'!C5</f>
        <v>100000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43000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278000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178000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Sheet'!$H$4:$O$51,2,0)</f>
        <v>200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5:E5"/>
    <mergeCell ref="B3:C3"/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A96D-26A8-4936-AC40-51D304F140FE}">
  <dimension ref="B2:T33"/>
  <sheetViews>
    <sheetView showGridLines="0" zoomScale="80" zoomScaleNormal="80" workbookViewId="0" topLeftCell="A1">
      <selection activeCell="D7" sqref="D7:D28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New year Party Budget</v>
      </c>
      <c r="C5" s="57"/>
      <c r="D5" s="57"/>
      <c r="E5" s="57"/>
      <c r="T5" t="str">
        <f ca="1">CONCATENATE(MID(CELL("filename",A2),FIND("]",CELL("filename",A2))+1,255))</f>
        <v>New year Party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228500</v>
      </c>
      <c r="E7" s="9"/>
    </row>
    <row r="8" spans="2:5" ht="15">
      <c r="B8" s="12"/>
      <c r="C8" s="21" t="s">
        <v>8</v>
      </c>
      <c r="D8" s="20">
        <v>50000</v>
      </c>
      <c r="E8" s="9"/>
    </row>
    <row r="9" spans="2:5" ht="15">
      <c r="B9" s="12"/>
      <c r="C9" s="21" t="s">
        <v>11</v>
      </c>
      <c r="D9" s="20">
        <f ca="1">D28*'Input Sheet'!C5</f>
        <v>125000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53500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363500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263500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250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FE176-F4C8-4073-9E79-262A1F77DDFB}">
  <dimension ref="B2:T33"/>
  <sheetViews>
    <sheetView showGridLines="0" zoomScale="80" zoomScaleNormal="80" workbookViewId="0" topLeftCell="A1">
      <selection activeCell="F48" sqref="F48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Xmas Party Budget</v>
      </c>
      <c r="C5" s="57"/>
      <c r="D5" s="57"/>
      <c r="E5" s="57"/>
      <c r="T5" t="str">
        <f ca="1">CONCATENATE(MID(CELL("filename",A2),FIND("]",CELL("filename",A2))+1,255))</f>
        <v>Xmas Party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304500</v>
      </c>
      <c r="E7" s="9"/>
    </row>
    <row r="8" spans="2:5" ht="15">
      <c r="B8" s="12"/>
      <c r="C8" s="21" t="s">
        <v>8</v>
      </c>
      <c r="D8" s="20">
        <v>55000</v>
      </c>
      <c r="E8" s="9"/>
    </row>
    <row r="9" spans="2:5" ht="15">
      <c r="B9" s="12"/>
      <c r="C9" s="21" t="s">
        <v>11</v>
      </c>
      <c r="D9" s="20">
        <f ca="1">D28*'Input Sheet'!C5</f>
        <v>175000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74500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105000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>
        <f>'Input Sheet'!C15</f>
        <v>25000</v>
      </c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464500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364500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350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D71A-034C-424B-B4BE-1C99F0A7B264}">
  <dimension ref="B1:T33"/>
  <sheetViews>
    <sheetView showGridLines="0" zoomScale="80" zoomScaleNormal="80" workbookViewId="0" topLeftCell="A1">
      <selection activeCell="D10" sqref="D10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1" ht="15">
      <c r="D1" t="s">
        <v>27</v>
      </c>
    </row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Team Bonding Budget</v>
      </c>
      <c r="C5" s="57"/>
      <c r="D5" s="57"/>
      <c r="E5" s="57"/>
      <c r="T5" t="str">
        <f ca="1">CONCATENATE(MID(CELL("filename",A2),FIND("]",CELL("filename",A2))+1,255))</f>
        <v>Team Bonding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117500</v>
      </c>
      <c r="E7" s="9"/>
    </row>
    <row r="8" spans="2:5" ht="15">
      <c r="B8" s="12"/>
      <c r="C8" s="21" t="s">
        <v>8</v>
      </c>
      <c r="D8" s="20">
        <v>10000</v>
      </c>
      <c r="E8" s="9"/>
    </row>
    <row r="9" spans="2:5" ht="15">
      <c r="B9" s="12"/>
      <c r="C9" s="21" t="s">
        <v>11</v>
      </c>
      <c r="D9" s="20">
        <f ca="1">D28*'Input Sheet'!C5</f>
        <v>75000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32500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252500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152500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150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25E85-FCB1-495F-9F4A-367B71535DC5}">
  <dimension ref="B2:T33"/>
  <sheetViews>
    <sheetView showGridLines="0" zoomScale="80" zoomScaleNormal="80" workbookViewId="0" topLeftCell="A1"/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Easter Party Budget</v>
      </c>
      <c r="C5" s="57"/>
      <c r="D5" s="57"/>
      <c r="E5" s="57"/>
      <c r="T5" t="str">
        <f ca="1">CONCATENATE(MID(CELL("filename",A2),FIND("]",CELL("filename",A2))+1,255))</f>
        <v>Easter Party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158800</v>
      </c>
      <c r="E7" s="9"/>
    </row>
    <row r="8" spans="2:5" ht="15">
      <c r="B8" s="12"/>
      <c r="C8" s="21" t="s">
        <v>8</v>
      </c>
      <c r="D8" s="20">
        <v>30000</v>
      </c>
      <c r="E8" s="9"/>
    </row>
    <row r="9" spans="2:5" ht="15">
      <c r="B9" s="12"/>
      <c r="C9" s="21" t="s">
        <v>11</v>
      </c>
      <c r="D9" s="20">
        <f ca="1">D28*'Input Sheet'!C5</f>
        <v>90000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38800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293800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193800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180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52C8-1F7E-450E-9769-7EA340F781F7}">
  <dimension ref="B2:T33"/>
  <sheetViews>
    <sheetView showGridLines="0" zoomScale="80" zoomScaleNormal="80" workbookViewId="0" topLeftCell="A1">
      <selection activeCell="D9" sqref="D9"/>
    </sheetView>
  </sheetViews>
  <sheetFormatPr defaultColWidth="9.140625" defaultRowHeight="15"/>
  <cols>
    <col min="2" max="2" width="5.57421875" style="0" customWidth="1"/>
    <col min="3" max="3" width="50.8515625" style="0" customWidth="1"/>
    <col min="4" max="4" width="13.57421875" style="0" customWidth="1"/>
    <col min="5" max="5" width="10.421875" style="0" customWidth="1"/>
    <col min="20" max="20" width="9.140625" style="0" hidden="1" customWidth="1"/>
  </cols>
  <sheetData>
    <row r="2" spans="2:3" ht="15.75" customHeight="1" hidden="1">
      <c r="B2" s="56"/>
      <c r="C2" s="56"/>
    </row>
    <row r="3" spans="2:3" ht="15" hidden="1">
      <c r="B3" s="56"/>
      <c r="C3" s="56"/>
    </row>
    <row r="5" spans="2:20" ht="15">
      <c r="B5" s="57" t="str">
        <f ca="1">CONCATENATE(MID(CELL("filename",A2),FIND("]",CELL("filename",A2))+1,255)," Budget")</f>
        <v>Gala Budget</v>
      </c>
      <c r="C5" s="57"/>
      <c r="D5" s="57"/>
      <c r="E5" s="57"/>
      <c r="T5" t="str">
        <f ca="1">CONCATENATE(MID(CELL("filename",A2),FIND("]",CELL("filename",A2))+1,255))</f>
        <v>Gala</v>
      </c>
    </row>
    <row r="6" spans="2:5" ht="15">
      <c r="B6" s="24"/>
      <c r="C6" s="1" t="s">
        <v>0</v>
      </c>
      <c r="D6" s="2" t="s">
        <v>35</v>
      </c>
      <c r="E6" s="25"/>
    </row>
    <row r="7" spans="2:5" ht="15">
      <c r="B7" s="12"/>
      <c r="C7" s="4" t="s">
        <v>7</v>
      </c>
      <c r="D7" s="5">
        <f ca="1">SUM(D8:D10)</f>
        <v>132000</v>
      </c>
      <c r="E7" s="9"/>
    </row>
    <row r="8" spans="2:5" ht="15">
      <c r="B8" s="12"/>
      <c r="C8" s="21" t="s">
        <v>8</v>
      </c>
      <c r="D8" s="20">
        <v>60000</v>
      </c>
      <c r="E8" s="9"/>
    </row>
    <row r="9" spans="2:5" ht="15">
      <c r="B9" s="12"/>
      <c r="C9" s="21" t="s">
        <v>11</v>
      </c>
      <c r="D9" s="20">
        <f ca="1">D28*'Input Sheet'!C5</f>
        <v>50000</v>
      </c>
      <c r="E9" s="26"/>
    </row>
    <row r="10" spans="2:5" ht="15">
      <c r="B10" s="12"/>
      <c r="C10" s="21" t="s">
        <v>1</v>
      </c>
      <c r="D10" s="20">
        <f ca="1">SUM(('Input Sheet'!C6*(D28+5)),((D28/10)*'Input Sheet'!C7))</f>
        <v>22000</v>
      </c>
      <c r="E10" s="26"/>
    </row>
    <row r="11" spans="2:5" ht="6.75" customHeight="1">
      <c r="B11" s="12"/>
      <c r="C11" s="21"/>
      <c r="D11" s="3"/>
      <c r="E11" s="26"/>
    </row>
    <row r="12" spans="2:5" ht="15">
      <c r="B12" s="12"/>
      <c r="C12" s="4" t="s">
        <v>9</v>
      </c>
      <c r="D12" s="5">
        <f>SUM(D13:D16)</f>
        <v>55000</v>
      </c>
      <c r="E12" s="26"/>
    </row>
    <row r="13" spans="2:5" ht="15">
      <c r="B13" s="12"/>
      <c r="C13" s="21" t="s">
        <v>2</v>
      </c>
      <c r="D13" s="20">
        <f>'Input Sheet'!C9</f>
        <v>10000</v>
      </c>
      <c r="E13" s="26"/>
    </row>
    <row r="14" spans="2:5" ht="15">
      <c r="B14" s="12"/>
      <c r="C14" s="21" t="s">
        <v>3</v>
      </c>
      <c r="D14" s="20">
        <f>'Input Sheet'!C10</f>
        <v>5000</v>
      </c>
      <c r="E14" s="26"/>
    </row>
    <row r="15" spans="2:5" ht="15">
      <c r="B15" s="12"/>
      <c r="C15" s="21" t="s">
        <v>4</v>
      </c>
      <c r="D15" s="20">
        <f>'Input Sheet'!C11</f>
        <v>20000</v>
      </c>
      <c r="E15" s="26"/>
    </row>
    <row r="16" spans="2:5" ht="15">
      <c r="B16" s="12"/>
      <c r="C16" s="21" t="s">
        <v>6</v>
      </c>
      <c r="D16" s="20">
        <f>'Input Sheet'!C12</f>
        <v>20000</v>
      </c>
      <c r="E16" s="26"/>
    </row>
    <row r="17" spans="2:5" ht="9.75" customHeight="1">
      <c r="B17" s="12"/>
      <c r="C17" s="21"/>
      <c r="D17" s="20"/>
      <c r="E17" s="26"/>
    </row>
    <row r="18" spans="2:5" ht="15" customHeight="1">
      <c r="B18" s="12"/>
      <c r="C18" s="4" t="s">
        <v>12</v>
      </c>
      <c r="D18" s="5">
        <f>SUM(D19:D22)</f>
        <v>80000</v>
      </c>
      <c r="E18" s="26"/>
    </row>
    <row r="19" spans="2:5" ht="15">
      <c r="B19" s="12"/>
      <c r="C19" s="21" t="s">
        <v>5</v>
      </c>
      <c r="D19" s="20">
        <f>'Input Sheet'!C13*'Input Sheet'!C14</f>
        <v>50000</v>
      </c>
      <c r="E19" s="26"/>
    </row>
    <row r="20" spans="2:5" ht="15">
      <c r="B20" s="12"/>
      <c r="C20" s="21" t="s">
        <v>10</v>
      </c>
      <c r="D20" s="20"/>
      <c r="E20" s="26"/>
    </row>
    <row r="21" spans="2:5" ht="15">
      <c r="B21" s="12"/>
      <c r="C21" s="21" t="s">
        <v>13</v>
      </c>
      <c r="D21" s="20">
        <f>'Input Sheet'!C16</f>
        <v>10000</v>
      </c>
      <c r="E21" s="26"/>
    </row>
    <row r="22" spans="2:5" ht="15">
      <c r="B22" s="12"/>
      <c r="C22" s="21" t="s">
        <v>25</v>
      </c>
      <c r="D22" s="20">
        <f>'Input Sheet'!C17</f>
        <v>20000</v>
      </c>
      <c r="E22" s="26"/>
    </row>
    <row r="23" spans="2:5" ht="15">
      <c r="B23" s="12"/>
      <c r="D23" s="3"/>
      <c r="E23" s="26"/>
    </row>
    <row r="24" spans="2:5" ht="15">
      <c r="B24" s="12"/>
      <c r="C24" s="22" t="s">
        <v>21</v>
      </c>
      <c r="D24" s="23">
        <f ca="1">SUM(D7,D12,D18)</f>
        <v>267000</v>
      </c>
      <c r="E24" s="26"/>
    </row>
    <row r="25" spans="2:5" ht="15">
      <c r="B25" s="12"/>
      <c r="C25" s="22" t="s">
        <v>33</v>
      </c>
      <c r="D25" s="23">
        <f>'Input Sheet'!C18*'Input Sheet'!C14</f>
        <v>100000</v>
      </c>
      <c r="E25" s="26"/>
    </row>
    <row r="26" spans="2:5" ht="15">
      <c r="B26" s="12"/>
      <c r="C26" s="30" t="s">
        <v>24</v>
      </c>
      <c r="D26" s="31">
        <f ca="1">D24-D25</f>
        <v>167000</v>
      </c>
      <c r="E26" s="26"/>
    </row>
    <row r="27" spans="2:5" ht="15">
      <c r="B27" s="12"/>
      <c r="C27" s="22"/>
      <c r="D27" s="23"/>
      <c r="E27" s="26"/>
    </row>
    <row r="28" spans="2:5" ht="15">
      <c r="B28" s="12"/>
      <c r="C28" s="22" t="s">
        <v>37</v>
      </c>
      <c r="D28" s="23">
        <f ca="1">HLOOKUP(T5,'Input Sheet'!H4:O51,2,0)</f>
        <v>100</v>
      </c>
      <c r="E28" s="26"/>
    </row>
    <row r="29" spans="2:5" ht="15">
      <c r="B29" s="27"/>
      <c r="C29" s="28"/>
      <c r="D29" s="28"/>
      <c r="E29" s="29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</sheetData>
  <mergeCells count="3">
    <mergeCell ref="B2:C2"/>
    <mergeCell ref="B3:C3"/>
    <mergeCell ref="B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2019-11-03T22:46:52Z</dcterms:created>
  <dcterms:modified xsi:type="dcterms:W3CDTF">2023-08-27T08:27:20Z</dcterms:modified>
  <cp:category/>
  <cp:version/>
  <cp:contentType/>
  <cp:contentStatus/>
</cp:coreProperties>
</file>